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H14" i="1" l="1"/>
  <c r="H59" i="1" l="1"/>
  <c r="G59" i="1"/>
  <c r="G60" i="1"/>
  <c r="H6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7" i="1"/>
  <c r="H25" i="1"/>
  <c r="H24" i="1"/>
  <c r="H23" i="1"/>
  <c r="H22" i="1"/>
  <c r="H19" i="1"/>
  <c r="H17" i="1"/>
  <c r="H12" i="1"/>
  <c r="H11" i="1"/>
  <c r="H10" i="1"/>
  <c r="H9" i="1"/>
  <c r="H8" i="1"/>
  <c r="H7" i="1"/>
  <c r="G89" i="1"/>
  <c r="G88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<sst xmlns="http://schemas.openxmlformats.org/spreadsheetml/2006/main" count="263" uniqueCount="111">
  <si>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</si>
  <si>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</si>
  <si>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</si>
  <si>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</si>
  <si>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</si>
  <si>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</si>
  <si>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</si>
  <si>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</si>
  <si>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</si>
  <si>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</si>
  <si>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</si>
  <si>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</si>
  <si>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</si>
  <si>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</si>
  <si>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</si>
  <si>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</si>
  <si>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</si>
  <si>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</si>
  <si>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</si>
  <si>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</si>
  <si>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</si>
  <si>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</si>
  <si>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</si>
  <si>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</si>
  <si>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</si>
  <si>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</si>
  <si>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</si>
  <si>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</si>
  <si>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</si>
  <si>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</si>
  <si>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</si>
  <si>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</si>
  <si>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</si>
  <si>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</si>
  <si>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</si>
  <si>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</si>
  <si>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</si>
  <si>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</si>
  <si>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</si>
  <si>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</si>
  <si>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</si>
  <si>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</si>
  <si>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</si>
  <si>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</si>
  <si>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</si>
  <si>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</si>
  <si>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</si>
  <si>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</si>
  <si>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</si>
  <si>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</si>
  <si>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</si>
  <si>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</si>
  <si>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</si>
  <si>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</si>
  <si>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</si>
  <si>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</si>
  <si>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</si>
  <si>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</si>
  <si>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</si>
  <si>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</si>
  <si>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</si>
  <si>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</si>
  <si>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</si>
  <si>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</si>
  <si>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</si>
  <si>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</si>
  <si>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</si>
  <si>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</si>
  <si>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</si>
  <si>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</si>
  <si>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</si>
  <si>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</si>
  <si>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</si>
  <si>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</si>
  <si>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</si>
  <si>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</si>
  <si>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</si>
  <si>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</si>
  <si>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</si>
  <si>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</si>
  <si>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</si>
  <si>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</si>
  <si>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</si>
  <si>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</si>
  <si>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</si>
  <si>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</si>
  <si>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</si>
  <si>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</si>
  <si>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</si>
  <si>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</si>
  <si>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</si>
  <si>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</si>
  <si>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</si>
  <si>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</si>
  <si>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</si>
  <si>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</si>
  <si>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</si>
  <si>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</si>
  <si>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</si>
  <si>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</si>
  <si>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</si>
  <si>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</si>
  <si>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</si>
  <si>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</si>
  <si>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</si>
  <si>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</si>
  <si>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Исполнено за I квартал 2019 года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</si>
  <si>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квартал 2020 года в сравнении с соответствующим периодом 2019 года</t>
  </si>
  <si>
    <t>2020 год</t>
  </si>
  <si>
    <t>Исполнено за I квартал 2020 года</t>
  </si>
  <si>
    <t>Темп роста к соответствующему периоду 2019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</si>
</sst>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5" fontId="9" fillId="0" borderId="1">
      <alignment wrapText="1"/>
    </xf>
    <xf numFmtId="165" fontId="15" fillId="0" borderId="2" applyBorder="0">
      <alignment wrapText="1"/>
    </xf>
    <xf numFmtId="165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16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5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5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5" fontId="12" fillId="0" borderId="3" xfId="28" applyNumberFormat="1" applyFont="1" applyFill="1" applyBorder="1" applyAlignment="1">
      <alignment vertical="top" wrapText="1"/>
    </xf>
    <xf numFmtId="165" fontId="2" fillId="0" borderId="3" xfId="28" quotePrefix="1" applyNumberFormat="1" applyFont="1" applyFill="1" applyBorder="1" applyAlignment="1">
      <alignment vertical="top" wrapText="1"/>
    </xf>
    <xf numFmtId="165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5" fontId="13" fillId="0" borderId="3" xfId="29" applyNumberFormat="1" applyFont="1" applyFill="1" applyBorder="1" applyAlignment="1">
      <alignment vertical="top" wrapText="1"/>
    </xf>
    <xf numFmtId="165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5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6" fontId="8" fillId="0" borderId="8" xfId="35" applyNumberFormat="1" applyFont="1" applyFill="1" applyBorder="1" applyAlignment="1" applyProtection="1">
      <alignment horizontal="right" vertical="center" wrapText="1"/>
    </xf>
    <xf numFmtId="166" fontId="8" fillId="0" borderId="8" xfId="31" applyNumberFormat="1" applyFont="1" applyFill="1" applyBorder="1" applyAlignment="1">
      <alignment vertical="top"/>
    </xf>
    <xf numFmtId="166" fontId="10" fillId="0" borderId="3" xfId="28" applyNumberFormat="1" applyFont="1" applyFill="1" applyBorder="1" applyAlignment="1">
      <alignment vertical="top" wrapText="1"/>
    </xf>
    <xf numFmtId="166" fontId="10" fillId="0" borderId="3" xfId="31" applyNumberFormat="1" applyFont="1" applyFill="1" applyBorder="1" applyAlignment="1">
      <alignment vertical="top"/>
    </xf>
    <xf numFmtId="166" fontId="12" fillId="0" borderId="3" xfId="28" applyNumberFormat="1" applyFont="1" applyFill="1" applyBorder="1" applyAlignment="1">
      <alignment vertical="top" wrapText="1"/>
    </xf>
    <xf numFmtId="166" fontId="13" fillId="0" borderId="3" xfId="35" applyNumberFormat="1" applyFont="1" applyFill="1" applyBorder="1" applyAlignment="1">
      <alignment horizontal="right" vertical="top" wrapText="1"/>
    </xf>
    <xf numFmtId="166" fontId="12" fillId="0" borderId="3" xfId="31" applyNumberFormat="1" applyFont="1" applyFill="1" applyBorder="1" applyAlignment="1">
      <alignment vertical="top"/>
    </xf>
    <xf numFmtId="166" fontId="12" fillId="0" borderId="3" xfId="29" applyNumberFormat="1" applyFont="1" applyFill="1" applyBorder="1" applyAlignment="1">
      <alignment vertical="top" wrapText="1"/>
    </xf>
    <xf numFmtId="166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activeCell="G89" sqref="G89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41" t="s">
        <v>107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3" t="s">
        <v>0</v>
      </c>
      <c r="B3" s="43" t="s">
        <v>1</v>
      </c>
      <c r="C3" s="43" t="s">
        <v>91</v>
      </c>
      <c r="D3" s="40" t="s">
        <v>106</v>
      </c>
      <c r="E3" s="40" t="s">
        <v>108</v>
      </c>
      <c r="F3" s="40"/>
      <c r="G3" s="40"/>
      <c r="H3" s="45" t="s">
        <v>110</v>
      </c>
    </row>
    <row r="4" spans="1:8" ht="39" customHeight="1" x14ac:dyDescent="0.2">
      <c r="A4" s="44"/>
      <c r="B4" s="44"/>
      <c r="C4" s="44"/>
      <c r="D4" s="40"/>
      <c r="E4" s="28" t="s">
        <v>105</v>
      </c>
      <c r="F4" s="29" t="s">
        <v>109</v>
      </c>
      <c r="G4" s="28" t="s">
        <v>90</v>
      </c>
      <c r="H4" s="46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12765803.999999998</v>
      </c>
      <c r="E5" s="30">
        <f>SUM(E6,E18,E21,E26,E37,E43,E48,E57,E61,E69,E75,E80,E84,E86)</f>
        <v>92091708.400000006</v>
      </c>
      <c r="F5" s="30">
        <f>SUM(F6,F18,F21,F26,F37,F43,F48,F57,F61,F69,F75,F80,F84,F86)</f>
        <v>15027916.800000001</v>
      </c>
      <c r="G5" s="30">
        <f>F5/E5*100</f>
        <v>16.318425470756061</v>
      </c>
      <c r="H5" s="31">
        <f>F5/D5*100</f>
        <v>117.7200965955611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957822.2</v>
      </c>
      <c r="E6" s="32">
        <f>SUM(E7:E17)</f>
        <v>6420306.5</v>
      </c>
      <c r="F6" s="32">
        <f>SUM(F7:F17)</f>
        <v>1156753</v>
      </c>
      <c r="G6" s="33">
        <f>F6/E6*100</f>
        <v>18.017099339416273</v>
      </c>
      <c r="H6" s="33">
        <f>F6/D6*100</f>
        <v>120.76907384272364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1725.9</v>
      </c>
      <c r="E7" s="35">
        <v>9548.9</v>
      </c>
      <c r="F7" s="34">
        <v>3309.9</v>
      </c>
      <c r="G7" s="36">
        <f>F7/E7*100</f>
        <v>34.662631297845827</v>
      </c>
      <c r="H7" s="36">
        <f>F7/D7*100</f>
        <v>191.77820267686423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53865</v>
      </c>
      <c r="E8" s="35">
        <v>282271.90000000002</v>
      </c>
      <c r="F8" s="34">
        <v>58172.2</v>
      </c>
      <c r="G8" s="36">
        <f t="shared" ref="G8:G79" si="0">F8/E8*100</f>
        <v>20.608569255388154</v>
      </c>
      <c r="H8" s="36">
        <f t="shared" ref="H8:H79" si="1">F8/D8*100</f>
        <v>107.99628701383087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447106.3</v>
      </c>
      <c r="E9" s="35">
        <v>2383126.2999999998</v>
      </c>
      <c r="F9" s="34">
        <v>537267.80000000005</v>
      </c>
      <c r="G9" s="36">
        <f t="shared" si="0"/>
        <v>22.544663285365953</v>
      </c>
      <c r="H9" s="36">
        <f t="shared" si="1"/>
        <v>120.16556241770695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40375.4</v>
      </c>
      <c r="E10" s="35">
        <v>191840.9</v>
      </c>
      <c r="F10" s="34">
        <v>45797.4</v>
      </c>
      <c r="G10" s="36">
        <f t="shared" si="0"/>
        <v>23.872594425901884</v>
      </c>
      <c r="H10" s="36">
        <f t="shared" si="1"/>
        <v>113.42896912476408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102711.9</v>
      </c>
      <c r="E11" s="35">
        <v>538043.9</v>
      </c>
      <c r="F11" s="34">
        <v>113005.1</v>
      </c>
      <c r="G11" s="36">
        <f t="shared" si="0"/>
        <v>21.002951617888428</v>
      </c>
      <c r="H11" s="36">
        <f t="shared" si="1"/>
        <v>110.02142887046196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17618.900000000001</v>
      </c>
      <c r="E12" s="35">
        <v>350572.5</v>
      </c>
      <c r="F12" s="34">
        <v>18603.3</v>
      </c>
      <c r="G12" s="36">
        <f t="shared" si="0"/>
        <v>5.3065485741180494</v>
      </c>
      <c r="H12" s="36">
        <f t="shared" si="1"/>
        <v>105.58718194665954</v>
      </c>
    </row>
    <row r="13" spans="1:8" ht="18" customHeight="1" x14ac:dyDescent="0.2">
      <c r="A13" s="7" t="s">
        <v>3</v>
      </c>
      <c r="B13" s="7" t="s">
        <v>37</v>
      </c>
      <c r="C13" s="10" t="s">
        <v>100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122</v>
      </c>
      <c r="E14" s="35">
        <v>5200</v>
      </c>
      <c r="F14" s="34">
        <v>0</v>
      </c>
      <c r="G14" s="36">
        <f t="shared" si="0"/>
        <v>0</v>
      </c>
      <c r="H14" s="36">
        <f t="shared" si="1"/>
        <v>0</v>
      </c>
    </row>
    <row r="15" spans="1:8" ht="15" x14ac:dyDescent="0.2">
      <c r="A15" s="7" t="s">
        <v>3</v>
      </c>
      <c r="B15" s="7" t="s">
        <v>75</v>
      </c>
      <c r="C15" s="10" t="s">
        <v>92</v>
      </c>
      <c r="D15" s="34">
        <v>0</v>
      </c>
      <c r="E15" s="35">
        <v>88410.6</v>
      </c>
      <c r="F15" s="34">
        <v>0</v>
      </c>
      <c r="G15" s="36">
        <f t="shared" si="0"/>
        <v>0</v>
      </c>
      <c r="H15" s="36">
        <v>0</v>
      </c>
    </row>
    <row r="16" spans="1:8" ht="30" x14ac:dyDescent="0.2">
      <c r="A16" s="7" t="s">
        <v>3</v>
      </c>
      <c r="B16" s="7" t="s">
        <v>41</v>
      </c>
      <c r="C16" s="10" t="s">
        <v>97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294296.8</v>
      </c>
      <c r="E17" s="35">
        <v>2571291.5</v>
      </c>
      <c r="F17" s="34">
        <v>380597.3</v>
      </c>
      <c r="G17" s="36">
        <f t="shared" si="0"/>
        <v>14.801795129023681</v>
      </c>
      <c r="H17" s="36">
        <f t="shared" si="1"/>
        <v>129.32430797752471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3772</v>
      </c>
      <c r="E18" s="32">
        <f>SUM(E19:E20)</f>
        <v>31683.200000000001</v>
      </c>
      <c r="F18" s="32">
        <f t="shared" ref="F18" si="2">SUM(F19:F19)</f>
        <v>4521.6000000000004</v>
      </c>
      <c r="G18" s="33">
        <f t="shared" si="0"/>
        <v>14.271285728714272</v>
      </c>
      <c r="H18" s="33">
        <f t="shared" si="1"/>
        <v>119.87274655355252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3772</v>
      </c>
      <c r="E19" s="35">
        <v>31683.200000000001</v>
      </c>
      <c r="F19" s="34">
        <v>4521.6000000000004</v>
      </c>
      <c r="G19" s="36">
        <f t="shared" si="0"/>
        <v>14.271285728714272</v>
      </c>
      <c r="H19" s="36">
        <f t="shared" si="1"/>
        <v>119.87274655355252</v>
      </c>
    </row>
    <row r="20" spans="1:8" ht="16.5" customHeight="1" x14ac:dyDescent="0.2">
      <c r="A20" s="11" t="s">
        <v>6</v>
      </c>
      <c r="B20" s="11" t="s">
        <v>10</v>
      </c>
      <c r="C20" s="8" t="s">
        <v>95</v>
      </c>
      <c r="D20" s="34">
        <v>0</v>
      </c>
      <c r="E20" s="35">
        <v>0</v>
      </c>
      <c r="F20" s="34">
        <v>0</v>
      </c>
      <c r="G20" s="36"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115640.29999999999</v>
      </c>
      <c r="E21" s="32">
        <f t="shared" ref="E21:F21" si="3">SUM(E22:E25)</f>
        <v>710570</v>
      </c>
      <c r="F21" s="32">
        <f t="shared" si="3"/>
        <v>171788.2</v>
      </c>
      <c r="G21" s="33">
        <f t="shared" si="0"/>
        <v>24.17611213532798</v>
      </c>
      <c r="H21" s="33">
        <f t="shared" si="1"/>
        <v>148.5539210811456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17118.8</v>
      </c>
      <c r="E22" s="35">
        <v>92180.800000000003</v>
      </c>
      <c r="F22" s="37">
        <v>20094</v>
      </c>
      <c r="G22" s="36">
        <f t="shared" si="0"/>
        <v>21.798465624077899</v>
      </c>
      <c r="H22" s="36">
        <f t="shared" si="1"/>
        <v>117.37972287777181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36690.1</v>
      </c>
      <c r="E23" s="35">
        <v>240621.6</v>
      </c>
      <c r="F23" s="37">
        <v>42781.9</v>
      </c>
      <c r="G23" s="36">
        <f t="shared" si="0"/>
        <v>17.779742134538211</v>
      </c>
      <c r="H23" s="36">
        <f t="shared" si="1"/>
        <v>116.60338892507789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49911.199999999997</v>
      </c>
      <c r="E24" s="35">
        <v>232214.3</v>
      </c>
      <c r="F24" s="37">
        <v>92433.8</v>
      </c>
      <c r="G24" s="36">
        <f t="shared" si="0"/>
        <v>39.805386662233985</v>
      </c>
      <c r="H24" s="36">
        <f t="shared" si="1"/>
        <v>185.19650899998399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11920.2</v>
      </c>
      <c r="E25" s="35">
        <v>145553.29999999999</v>
      </c>
      <c r="F25" s="37">
        <v>16478.5</v>
      </c>
      <c r="G25" s="36">
        <f t="shared" si="0"/>
        <v>11.321282306893764</v>
      </c>
      <c r="H25" s="36">
        <f t="shared" si="1"/>
        <v>138.24013019915773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2170312.5</v>
      </c>
      <c r="E26" s="38">
        <f t="shared" ref="E26:F26" si="4">SUM(E27:E36)</f>
        <v>21789710.100000001</v>
      </c>
      <c r="F26" s="38">
        <f t="shared" si="4"/>
        <v>2770743.7</v>
      </c>
      <c r="G26" s="33">
        <f t="shared" si="0"/>
        <v>12.715835535599899</v>
      </c>
      <c r="H26" s="33">
        <f t="shared" si="1"/>
        <v>127.66565644348454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52151.9</v>
      </c>
      <c r="E27" s="35">
        <v>318741.09999999998</v>
      </c>
      <c r="F27" s="37">
        <v>61747.5</v>
      </c>
      <c r="G27" s="36">
        <f t="shared" si="0"/>
        <v>19.372305611042943</v>
      </c>
      <c r="H27" s="36">
        <f t="shared" si="1"/>
        <v>118.3993296505017</v>
      </c>
    </row>
    <row r="28" spans="1:8" ht="15" x14ac:dyDescent="0.2">
      <c r="A28" s="15" t="s">
        <v>10</v>
      </c>
      <c r="B28" s="15" t="s">
        <v>6</v>
      </c>
      <c r="C28" s="14" t="s">
        <v>98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0</v>
      </c>
      <c r="E29" s="35">
        <v>11500.7</v>
      </c>
      <c r="F29" s="37">
        <v>0</v>
      </c>
      <c r="G29" s="36">
        <f t="shared" si="0"/>
        <v>0</v>
      </c>
      <c r="H29" s="36">
        <v>0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204368.1</v>
      </c>
      <c r="E30" s="35">
        <v>2333428.6</v>
      </c>
      <c r="F30" s="37">
        <v>244683.5</v>
      </c>
      <c r="G30" s="36">
        <f t="shared" si="0"/>
        <v>10.486007585576006</v>
      </c>
      <c r="H30" s="36">
        <f t="shared" si="1"/>
        <v>119.72685561004872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7909.5</v>
      </c>
      <c r="E31" s="35">
        <v>123247.2</v>
      </c>
      <c r="F31" s="37">
        <v>986.3</v>
      </c>
      <c r="G31" s="36">
        <f t="shared" si="0"/>
        <v>0.80026158809287351</v>
      </c>
      <c r="H31" s="36">
        <f t="shared" si="1"/>
        <v>12.469814779695303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61806</v>
      </c>
      <c r="E32" s="35">
        <v>490567.5</v>
      </c>
      <c r="F32" s="37">
        <v>65689.8</v>
      </c>
      <c r="G32" s="36">
        <f t="shared" si="0"/>
        <v>13.390573162714611</v>
      </c>
      <c r="H32" s="36">
        <f t="shared" si="1"/>
        <v>106.28385593631687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259151.9</v>
      </c>
      <c r="E33" s="35">
        <v>1959806.2</v>
      </c>
      <c r="F33" s="37">
        <v>411477.4</v>
      </c>
      <c r="G33" s="36">
        <f t="shared" si="0"/>
        <v>20.995820913312755</v>
      </c>
      <c r="H33" s="36">
        <f t="shared" si="1"/>
        <v>158.77846158951564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939720.5</v>
      </c>
      <c r="E34" s="35">
        <v>11897503</v>
      </c>
      <c r="F34" s="37">
        <v>1115006.7</v>
      </c>
      <c r="G34" s="36">
        <f t="shared" si="0"/>
        <v>9.3717706984398319</v>
      </c>
      <c r="H34" s="36">
        <f t="shared" si="1"/>
        <v>118.65301438033968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61292.4</v>
      </c>
      <c r="E35" s="35">
        <v>469346.3</v>
      </c>
      <c r="F35" s="37">
        <v>66197.600000000006</v>
      </c>
      <c r="G35" s="36">
        <f t="shared" si="0"/>
        <v>14.10421260378531</v>
      </c>
      <c r="H35" s="36">
        <f t="shared" si="1"/>
        <v>108.00294979475433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583912.19999999995</v>
      </c>
      <c r="E36" s="35">
        <v>4185569.5</v>
      </c>
      <c r="F36" s="37">
        <v>804954.9</v>
      </c>
      <c r="G36" s="36">
        <f t="shared" si="0"/>
        <v>19.231669668846738</v>
      </c>
      <c r="H36" s="36">
        <f t="shared" si="1"/>
        <v>137.85546868176414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678580.2</v>
      </c>
      <c r="E37" s="32">
        <f t="shared" ref="E37:F37" si="5">SUM(E39:E42)+E38</f>
        <v>7636130.0999999996</v>
      </c>
      <c r="F37" s="32">
        <f t="shared" si="5"/>
        <v>599014</v>
      </c>
      <c r="G37" s="33">
        <f t="shared" si="0"/>
        <v>7.8444708531092218</v>
      </c>
      <c r="H37" s="33">
        <f t="shared" si="1"/>
        <v>88.274606302983798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97425.2</v>
      </c>
      <c r="E38" s="35">
        <v>1490621.2</v>
      </c>
      <c r="F38" s="34">
        <v>121551.6</v>
      </c>
      <c r="G38" s="36">
        <f t="shared" si="0"/>
        <v>8.1544258192490489</v>
      </c>
      <c r="H38" s="36">
        <f t="shared" si="1"/>
        <v>124.76402409232929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281426.2</v>
      </c>
      <c r="E39" s="35">
        <v>2713689.5</v>
      </c>
      <c r="F39" s="34">
        <v>102836.3</v>
      </c>
      <c r="G39" s="36">
        <f t="shared" si="0"/>
        <v>3.7895381914548443</v>
      </c>
      <c r="H39" s="36">
        <f t="shared" si="1"/>
        <v>36.541125168871979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242394.3</v>
      </c>
      <c r="E40" s="35">
        <v>3084153.1</v>
      </c>
      <c r="F40" s="34">
        <v>304291.09999999998</v>
      </c>
      <c r="G40" s="36">
        <f t="shared" si="0"/>
        <v>9.866277390704111</v>
      </c>
      <c r="H40" s="36">
        <f t="shared" si="1"/>
        <v>125.53558396381432</v>
      </c>
    </row>
    <row r="41" spans="1:8" ht="30" x14ac:dyDescent="0.2">
      <c r="A41" s="11" t="s">
        <v>12</v>
      </c>
      <c r="B41" s="11" t="s">
        <v>10</v>
      </c>
      <c r="C41" s="8" t="s">
        <v>99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57334.5</v>
      </c>
      <c r="E42" s="35">
        <v>347666.3</v>
      </c>
      <c r="F42" s="34">
        <v>70335</v>
      </c>
      <c r="G42" s="36">
        <f t="shared" si="0"/>
        <v>20.230606187600007</v>
      </c>
      <c r="H42" s="36">
        <f t="shared" si="1"/>
        <v>122.67482929126443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5944.6</v>
      </c>
      <c r="E43" s="38">
        <f t="shared" ref="E43:F43" si="6">SUM(E44:E47)</f>
        <v>281116.7</v>
      </c>
      <c r="F43" s="38">
        <f t="shared" si="6"/>
        <v>13180.6</v>
      </c>
      <c r="G43" s="33">
        <f t="shared" si="0"/>
        <v>4.6886577709541983</v>
      </c>
      <c r="H43" s="33">
        <f t="shared" si="1"/>
        <v>221.72391750496249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0</v>
      </c>
      <c r="E44" s="35">
        <v>0</v>
      </c>
      <c r="F44" s="37">
        <v>0</v>
      </c>
      <c r="G44" s="36">
        <v>0</v>
      </c>
      <c r="H44" s="36">
        <v>0</v>
      </c>
    </row>
    <row r="45" spans="1:8" ht="15" x14ac:dyDescent="0.2">
      <c r="A45" s="11" t="s">
        <v>14</v>
      </c>
      <c r="B45" s="11" t="s">
        <v>6</v>
      </c>
      <c r="C45" s="8" t="s">
        <v>101</v>
      </c>
      <c r="D45" s="37">
        <v>0</v>
      </c>
      <c r="E45" s="35">
        <v>0</v>
      </c>
      <c r="F45" s="37">
        <v>0</v>
      </c>
      <c r="G45" s="36">
        <v>0</v>
      </c>
      <c r="H45" s="36">
        <v>0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4115</v>
      </c>
      <c r="E46" s="35">
        <v>263714.2</v>
      </c>
      <c r="F46" s="37">
        <v>9648.1</v>
      </c>
      <c r="G46" s="36">
        <f t="shared" si="0"/>
        <v>3.6585439843588246</v>
      </c>
      <c r="H46" s="36">
        <f t="shared" si="1"/>
        <v>234.46172539489672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1829.6</v>
      </c>
      <c r="E47" s="35">
        <v>17402.5</v>
      </c>
      <c r="F47" s="37">
        <v>3532.5</v>
      </c>
      <c r="G47" s="36">
        <f t="shared" si="0"/>
        <v>20.298807642580087</v>
      </c>
      <c r="H47" s="36">
        <f t="shared" si="1"/>
        <v>193.0749890686489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3500904.6999999997</v>
      </c>
      <c r="E48" s="32">
        <f t="shared" ref="E48:F48" si="7">SUM(E49:E56)</f>
        <v>22855700.599999998</v>
      </c>
      <c r="F48" s="32">
        <f t="shared" si="7"/>
        <v>4041701.8000000003</v>
      </c>
      <c r="G48" s="33">
        <f t="shared" si="0"/>
        <v>17.683561185606365</v>
      </c>
      <c r="H48" s="33">
        <f t="shared" si="1"/>
        <v>115.44735279426487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986429.1</v>
      </c>
      <c r="E49" s="35">
        <v>5790137</v>
      </c>
      <c r="F49" s="34">
        <v>1068668.8</v>
      </c>
      <c r="G49" s="36">
        <f t="shared" si="0"/>
        <v>18.456710091661044</v>
      </c>
      <c r="H49" s="36">
        <f t="shared" si="1"/>
        <v>108.33711211479873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1677593.5</v>
      </c>
      <c r="E50" s="35">
        <v>11696305.699999999</v>
      </c>
      <c r="F50" s="34">
        <v>1951043.7</v>
      </c>
      <c r="G50" s="36">
        <f t="shared" si="0"/>
        <v>16.680854194842052</v>
      </c>
      <c r="H50" s="36">
        <f t="shared" si="1"/>
        <v>116.30014660881794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287555.3</v>
      </c>
      <c r="E51" s="35">
        <v>1731056.9</v>
      </c>
      <c r="F51" s="34">
        <v>360533.1</v>
      </c>
      <c r="G51" s="36">
        <f t="shared" si="0"/>
        <v>20.827339644352534</v>
      </c>
      <c r="H51" s="36">
        <f t="shared" si="1"/>
        <v>125.37870107071578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305089.8</v>
      </c>
      <c r="E52" s="35">
        <v>1562074.2</v>
      </c>
      <c r="F52" s="34">
        <v>368652.6</v>
      </c>
      <c r="G52" s="36">
        <f t="shared" si="0"/>
        <v>23.600197737085729</v>
      </c>
      <c r="H52" s="36">
        <f t="shared" si="1"/>
        <v>120.83412818127645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41119.800000000003</v>
      </c>
      <c r="E53" s="35">
        <v>484611.4</v>
      </c>
      <c r="F53" s="34">
        <v>49624.1</v>
      </c>
      <c r="G53" s="36">
        <f t="shared" si="0"/>
        <v>10.239977846167053</v>
      </c>
      <c r="H53" s="36">
        <f t="shared" si="1"/>
        <v>120.68176401636192</v>
      </c>
    </row>
    <row r="54" spans="1:8" ht="16.5" customHeight="1" x14ac:dyDescent="0.2">
      <c r="A54" s="7" t="s">
        <v>16</v>
      </c>
      <c r="B54" s="18" t="s">
        <v>14</v>
      </c>
      <c r="C54" s="8" t="s">
        <v>102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93</v>
      </c>
      <c r="D55" s="34">
        <v>41621</v>
      </c>
      <c r="E55" s="35">
        <v>448871.8</v>
      </c>
      <c r="F55" s="34">
        <v>51150.2</v>
      </c>
      <c r="G55" s="36">
        <f t="shared" si="0"/>
        <v>11.395280345078483</v>
      </c>
      <c r="H55" s="36">
        <f t="shared" si="1"/>
        <v>122.89517310972826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161496.20000000001</v>
      </c>
      <c r="E56" s="35">
        <v>1142643.6000000001</v>
      </c>
      <c r="F56" s="34">
        <v>192029.3</v>
      </c>
      <c r="G56" s="36">
        <f t="shared" si="0"/>
        <v>16.805703895772922</v>
      </c>
      <c r="H56" s="36">
        <f t="shared" si="1"/>
        <v>118.90638912866061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497873.9</v>
      </c>
      <c r="E57" s="32">
        <f>SUM(E58:E60)</f>
        <v>3033061.7</v>
      </c>
      <c r="F57" s="32">
        <f>SUM(F58:F60)</f>
        <v>624133.5</v>
      </c>
      <c r="G57" s="33">
        <f t="shared" si="0"/>
        <v>20.577672389585743</v>
      </c>
      <c r="H57" s="33">
        <f t="shared" si="1"/>
        <v>125.35975474914432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447423.7</v>
      </c>
      <c r="E58" s="35">
        <v>2708757.1</v>
      </c>
      <c r="F58" s="37">
        <v>562349.5</v>
      </c>
      <c r="G58" s="36">
        <f t="shared" si="0"/>
        <v>20.760425510282925</v>
      </c>
      <c r="H58" s="36">
        <f t="shared" si="1"/>
        <v>125.68612257240733</v>
      </c>
    </row>
    <row r="59" spans="1:8" ht="15" x14ac:dyDescent="0.2">
      <c r="A59" s="12" t="s">
        <v>37</v>
      </c>
      <c r="B59" s="18" t="s">
        <v>6</v>
      </c>
      <c r="C59" s="13" t="s">
        <v>96</v>
      </c>
      <c r="D59" s="37">
        <v>365.5</v>
      </c>
      <c r="E59" s="35">
        <v>2469.1999999999998</v>
      </c>
      <c r="F59" s="37">
        <v>641.6</v>
      </c>
      <c r="G59" s="36">
        <f t="shared" si="0"/>
        <v>25.984124412765269</v>
      </c>
      <c r="H59" s="36">
        <f t="shared" si="1"/>
        <v>175.54035567715459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50084.7</v>
      </c>
      <c r="E60" s="35">
        <v>321835.40000000002</v>
      </c>
      <c r="F60" s="37">
        <v>61142.400000000001</v>
      </c>
      <c r="G60" s="36">
        <f t="shared" si="0"/>
        <v>18.998034398950519</v>
      </c>
      <c r="H60" s="36">
        <f t="shared" si="1"/>
        <v>122.07799986822323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1176347.5999999999</v>
      </c>
      <c r="E61" s="32">
        <f t="shared" ref="E61:F61" si="8">SUM(E62:E68)</f>
        <v>6721897.2000000002</v>
      </c>
      <c r="F61" s="32">
        <f t="shared" si="8"/>
        <v>1424815.1</v>
      </c>
      <c r="G61" s="33">
        <f t="shared" si="0"/>
        <v>21.196621394328972</v>
      </c>
      <c r="H61" s="33">
        <f t="shared" si="1"/>
        <v>121.12194558819181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360313</v>
      </c>
      <c r="E62" s="35">
        <v>2175668.5</v>
      </c>
      <c r="F62" s="37">
        <v>313558.5</v>
      </c>
      <c r="G62" s="36">
        <f t="shared" si="0"/>
        <v>14.412053122982659</v>
      </c>
      <c r="H62" s="36">
        <f t="shared" si="1"/>
        <v>87.02392086880019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62985.1</v>
      </c>
      <c r="E63" s="35">
        <v>638476.6</v>
      </c>
      <c r="F63" s="37">
        <v>66411.100000000006</v>
      </c>
      <c r="G63" s="36">
        <f t="shared" si="0"/>
        <v>10.401493179233194</v>
      </c>
      <c r="H63" s="36">
        <f t="shared" si="1"/>
        <v>105.43938169503582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15687.6</v>
      </c>
      <c r="E64" s="35">
        <v>69408.600000000006</v>
      </c>
      <c r="F64" s="37">
        <v>13714.4</v>
      </c>
      <c r="G64" s="36">
        <f t="shared" si="0"/>
        <v>19.758934771771798</v>
      </c>
      <c r="H64" s="36">
        <f t="shared" si="1"/>
        <v>87.421912848364315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34258.800000000003</v>
      </c>
      <c r="E65" s="35">
        <v>243478.3</v>
      </c>
      <c r="F65" s="37">
        <v>49995</v>
      </c>
      <c r="G65" s="36">
        <f t="shared" si="0"/>
        <v>20.53365741423363</v>
      </c>
      <c r="H65" s="36">
        <f t="shared" si="1"/>
        <v>145.9333076465025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22150</v>
      </c>
      <c r="E66" s="35">
        <v>105820</v>
      </c>
      <c r="F66" s="37">
        <v>29200</v>
      </c>
      <c r="G66" s="36">
        <f t="shared" si="0"/>
        <v>27.594027594027594</v>
      </c>
      <c r="H66" s="36">
        <f t="shared" si="1"/>
        <v>131.82844243792323</v>
      </c>
    </row>
    <row r="67" spans="1:8" ht="28.5" customHeight="1" x14ac:dyDescent="0.2">
      <c r="A67" s="12" t="s">
        <v>26</v>
      </c>
      <c r="B67" s="15" t="s">
        <v>37</v>
      </c>
      <c r="C67" s="14" t="s">
        <v>103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680953.1</v>
      </c>
      <c r="E68" s="35">
        <v>3489045.2</v>
      </c>
      <c r="F68" s="37">
        <v>951936.1</v>
      </c>
      <c r="G68" s="36">
        <f t="shared" si="0"/>
        <v>27.283570301697434</v>
      </c>
      <c r="H68" s="36">
        <f t="shared" si="1"/>
        <v>139.79466427276711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3198138.6</v>
      </c>
      <c r="E69" s="32">
        <f t="shared" ref="E69:F69" si="9">SUM(E70:E74)</f>
        <v>15487345.799999999</v>
      </c>
      <c r="F69" s="32">
        <f t="shared" si="9"/>
        <v>3521577.9000000004</v>
      </c>
      <c r="G69" s="33">
        <f t="shared" si="0"/>
        <v>22.738421066313379</v>
      </c>
      <c r="H69" s="33">
        <f t="shared" si="1"/>
        <v>110.11336094064217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103185.5</v>
      </c>
      <c r="E70" s="35">
        <v>437492.7</v>
      </c>
      <c r="F70" s="34">
        <v>112244.9</v>
      </c>
      <c r="G70" s="36">
        <f t="shared" si="0"/>
        <v>25.656405238304547</v>
      </c>
      <c r="H70" s="36">
        <f t="shared" si="1"/>
        <v>108.77972195705792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310495.5</v>
      </c>
      <c r="E71" s="35">
        <v>1824300.9</v>
      </c>
      <c r="F71" s="37">
        <v>436408.8</v>
      </c>
      <c r="G71" s="36">
        <f t="shared" si="0"/>
        <v>23.921974713710881</v>
      </c>
      <c r="H71" s="36">
        <f t="shared" si="1"/>
        <v>140.55237515519548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2166697.6</v>
      </c>
      <c r="E72" s="35">
        <v>9050041.8000000007</v>
      </c>
      <c r="F72" s="37">
        <v>2196051</v>
      </c>
      <c r="G72" s="36">
        <f t="shared" si="0"/>
        <v>24.265644828292395</v>
      </c>
      <c r="H72" s="36">
        <f t="shared" si="1"/>
        <v>101.35475296598841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518305.9</v>
      </c>
      <c r="E73" s="35">
        <v>3467996.8</v>
      </c>
      <c r="F73" s="37">
        <v>650295.6</v>
      </c>
      <c r="G73" s="36">
        <f t="shared" si="0"/>
        <v>18.751332181160031</v>
      </c>
      <c r="H73" s="36">
        <f t="shared" si="1"/>
        <v>125.46559859727624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99454.1</v>
      </c>
      <c r="E74" s="35">
        <v>707513.6</v>
      </c>
      <c r="F74" s="37">
        <v>126577.60000000001</v>
      </c>
      <c r="G74" s="36">
        <f t="shared" si="0"/>
        <v>17.890482953260548</v>
      </c>
      <c r="H74" s="36">
        <f t="shared" si="1"/>
        <v>127.27237992199416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321475.09999999998</v>
      </c>
      <c r="E75" s="38">
        <f t="shared" ref="E75:F75" si="10">SUM(E76:E79)</f>
        <v>4692232.8</v>
      </c>
      <c r="F75" s="38">
        <f t="shared" si="10"/>
        <v>508518.40000000002</v>
      </c>
      <c r="G75" s="33">
        <f t="shared" si="0"/>
        <v>10.837450349863289</v>
      </c>
      <c r="H75" s="33">
        <f t="shared" si="1"/>
        <v>158.18282660150044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113917.6</v>
      </c>
      <c r="E76" s="35">
        <v>622807.5</v>
      </c>
      <c r="F76" s="37">
        <v>112541.6</v>
      </c>
      <c r="G76" s="36">
        <f t="shared" si="0"/>
        <v>18.070045720387117</v>
      </c>
      <c r="H76" s="36">
        <f t="shared" si="1"/>
        <v>98.79210938432692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53080.5</v>
      </c>
      <c r="E77" s="35">
        <v>3106607.7</v>
      </c>
      <c r="F77" s="37">
        <v>197922.6</v>
      </c>
      <c r="G77" s="36">
        <f t="shared" si="0"/>
        <v>6.3710200679667404</v>
      </c>
      <c r="H77" s="36">
        <f t="shared" si="1"/>
        <v>372.87252380817819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138341</v>
      </c>
      <c r="E78" s="35">
        <v>877482</v>
      </c>
      <c r="F78" s="37">
        <v>180082.7</v>
      </c>
      <c r="G78" s="36">
        <f t="shared" si="0"/>
        <v>20.522665992008953</v>
      </c>
      <c r="H78" s="36">
        <f t="shared" si="1"/>
        <v>130.17305065020494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16136</v>
      </c>
      <c r="E79" s="35">
        <v>85335.6</v>
      </c>
      <c r="F79" s="37">
        <v>17971.5</v>
      </c>
      <c r="G79" s="36">
        <f t="shared" si="0"/>
        <v>21.059792161770702</v>
      </c>
      <c r="H79" s="36">
        <f t="shared" si="1"/>
        <v>111.37518591968269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87123.6</v>
      </c>
      <c r="E80" s="38">
        <f t="shared" ref="E80:F80" si="11">SUM(E81:E83)</f>
        <v>565594.80000000005</v>
      </c>
      <c r="F80" s="38">
        <f t="shared" si="11"/>
        <v>132612.4</v>
      </c>
      <c r="G80" s="33">
        <f t="shared" ref="G80:G89" si="12">F80/E80*100</f>
        <v>23.44653805162282</v>
      </c>
      <c r="H80" s="33">
        <f t="shared" ref="H80:H89" si="13">F80/D80*100</f>
        <v>152.21180024700539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42935.8</v>
      </c>
      <c r="E81" s="35">
        <v>221053.1</v>
      </c>
      <c r="F81" s="37">
        <v>61313.4</v>
      </c>
      <c r="G81" s="36">
        <f t="shared" si="12"/>
        <v>27.736955509784757</v>
      </c>
      <c r="H81" s="36">
        <f t="shared" si="13"/>
        <v>142.80250979369197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43138.8</v>
      </c>
      <c r="E82" s="35">
        <v>330823.90000000002</v>
      </c>
      <c r="F82" s="37">
        <v>70619</v>
      </c>
      <c r="G82" s="36">
        <f t="shared" si="12"/>
        <v>21.346402119073016</v>
      </c>
      <c r="H82" s="36">
        <f t="shared" si="13"/>
        <v>163.70181831668938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1049</v>
      </c>
      <c r="E83" s="35">
        <v>13717.8</v>
      </c>
      <c r="F83" s="37">
        <v>680</v>
      </c>
      <c r="G83" s="36">
        <f t="shared" si="12"/>
        <v>4.9570630859175671</v>
      </c>
      <c r="H83" s="36">
        <f t="shared" si="13"/>
        <v>64.823641563393707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51868.7</v>
      </c>
      <c r="E84" s="38">
        <f t="shared" ref="E84:F84" si="14">E85</f>
        <v>295768.7</v>
      </c>
      <c r="F84" s="38">
        <f t="shared" si="14"/>
        <v>58556.6</v>
      </c>
      <c r="G84" s="33">
        <f t="shared" si="12"/>
        <v>19.79810574952657</v>
      </c>
      <c r="H84" s="33">
        <f t="shared" si="13"/>
        <v>112.89390325957658</v>
      </c>
    </row>
    <row r="85" spans="1:8" ht="30.75" customHeight="1" x14ac:dyDescent="0.2">
      <c r="A85" s="12" t="s">
        <v>20</v>
      </c>
      <c r="B85" s="12" t="s">
        <v>3</v>
      </c>
      <c r="C85" s="13" t="s">
        <v>94</v>
      </c>
      <c r="D85" s="37">
        <v>51868.7</v>
      </c>
      <c r="E85" s="35">
        <v>295768.7</v>
      </c>
      <c r="F85" s="37">
        <v>58556.6</v>
      </c>
      <c r="G85" s="36">
        <f t="shared" si="12"/>
        <v>19.79810574952657</v>
      </c>
      <c r="H85" s="36">
        <f t="shared" si="13"/>
        <v>112.89390325957658</v>
      </c>
    </row>
    <row r="86" spans="1:8" ht="42.75" customHeight="1" x14ac:dyDescent="0.2">
      <c r="A86" s="5" t="s">
        <v>29</v>
      </c>
      <c r="B86" s="5" t="s">
        <v>4</v>
      </c>
      <c r="C86" s="6" t="s">
        <v>104</v>
      </c>
      <c r="D86" s="38">
        <f>SUM(D87:D89)</f>
        <v>0</v>
      </c>
      <c r="E86" s="38">
        <f t="shared" ref="E86:F86" si="15">SUM(E87:E89)</f>
        <v>1570590.2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39" t="s">
        <v>87</v>
      </c>
      <c r="D88" s="34">
        <v>0</v>
      </c>
      <c r="E88" s="35">
        <v>301230</v>
      </c>
      <c r="F88" s="34">
        <v>0</v>
      </c>
      <c r="G88" s="36">
        <f t="shared" si="12"/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1269360.2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2018-05-29T09:29:15Z</cp:lastPrinted>
  <dcterms:created xsi:type="dcterms:W3CDTF">2017-11-22T08:09:54Z</dcterms:created>
  <dcterms:modified xsi:type="dcterms:W3CDTF">2020-06-23T14:01:03Z</dcterms:modified>
</cp:coreProperties>
</file>